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s to data gaps\"/>
    </mc:Choice>
  </mc:AlternateContent>
  <xr:revisionPtr revIDLastSave="0" documentId="13_ncr:1_{1FB5F8A3-33B1-468C-81A8-9D03BA0C39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c rat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'[1]04REL'!#REF!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'[1]04REL'!#REF!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>'[1]04REL'!#REF!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>'[1]04REL'!#REF!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>'[1]04REL'!#REF!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>'[1]04REL'!#REF!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>'[1]04REL'!#REF!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>'[1]04REL'!#REF!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'[2]04REL'!#REF!</definedName>
    <definedName name="_______XL__ENTER_UNIT">#REF!</definedName>
    <definedName name="______SCH6">'[2]04REL'!#REF!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'[2]04REL'!#REF!</definedName>
    <definedName name="_____XL__ENTER_UNIT">#REF!</definedName>
    <definedName name="____SCH6">'[2]04REL'!#REF!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INDEX_SHEET___ASAP_Utilities">#REF!</definedName>
    <definedName name="___SCH6">'[2]04REL'!#REF!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_xlfn.BAHTTEXT" hidden="1">#NAME?</definedName>
    <definedName name="__123Graph_A" hidden="1">[3]CE!#REF!</definedName>
    <definedName name="__123Graph_AGraph4" hidden="1">'[4]01.11.2004'!#REF!</definedName>
    <definedName name="__123Graph_ASTNPLF" hidden="1">[3]CE!#REF!</definedName>
    <definedName name="__123Graph_B" hidden="1">[3]CE!#REF!</definedName>
    <definedName name="__123Graph_BGraph4" hidden="1">'[4]01.11.2004'!#REF!</definedName>
    <definedName name="__123Graph_BSTNPLF" hidden="1">[3]CE!#REF!</definedName>
    <definedName name="__123Graph_C" hidden="1">[3]CE!#REF!</definedName>
    <definedName name="__123Graph_CGraph4" hidden="1">'[4]01.11.2004'!#REF!</definedName>
    <definedName name="__123Graph_CSTNPLF" hidden="1">[3]CE!#REF!</definedName>
    <definedName name="__123Graph_D" hidden="1">'[5]BALANCE SHEET'!$K$58:$K$67</definedName>
    <definedName name="__123Graph_E" hidden="1">'[5]BALANCE SHEET'!$L$58:$L$67</definedName>
    <definedName name="__123Graph_F" hidden="1">'[5]BALANCE SHEET'!$M$58:$M$67</definedName>
    <definedName name="__123Graph_X" hidden="1">[3]CE!#REF!</definedName>
    <definedName name="__123Graph_XSTNPLF" hidden="1">[3]CE!#REF!</definedName>
    <definedName name="__Cur3">'[6]x-rate'!$A$2:$B$10</definedName>
    <definedName name="__DOWN_10__GOTO">#REF!</definedName>
    <definedName name="__ES84__EW84_0.">#REF!</definedName>
    <definedName name="__GOTO_EP84__AV">#REF!</definedName>
    <definedName name="__SCH6">'[2]04REL'!#REF!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'[7]x-rate'!$A$2:$B$11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_xlfn.BAHTTEXT" hidden="1">#NAME?</definedName>
    <definedName name="_1___123Graph_AI_II_PLF" hidden="1">[8]CE!#REF!</definedName>
    <definedName name="_12__123Graph_BI_II_PLF" hidden="1">#REF!</definedName>
    <definedName name="_123Graph_B" hidden="1">[3]CE!#REF!</definedName>
    <definedName name="_18__123Graph_CI_II_PLF" hidden="1">#REF!</definedName>
    <definedName name="_2___123Graph_BI_II_PLF" hidden="1">[8]CE!#REF!</definedName>
    <definedName name="_24__123Graph_XI_II_PLF" hidden="1">#REF!</definedName>
    <definedName name="_3___123Graph_CI_II_PLF" hidden="1">[8]CE!#REF!</definedName>
    <definedName name="_4___123Graph_XI_II_PLF" hidden="1">[8]CE!#REF!</definedName>
    <definedName name="_5">#REF!</definedName>
    <definedName name="_5__123Graph_AI_II_PLF" hidden="1">[9]CE!#REF!</definedName>
    <definedName name="_6">#REF!</definedName>
    <definedName name="_6__123Graph_AI_II_PLF" hidden="1">#REF!</definedName>
    <definedName name="_6__123Graph_BI_II_PLF" hidden="1">[9]CE!#REF!</definedName>
    <definedName name="_7__123Graph_CI_II_PLF" hidden="1">[9]CE!#REF!</definedName>
    <definedName name="_8__123Graph_XI_II_PLF" hidden="1">[9]CE!#REF!</definedName>
    <definedName name="_Cur3">'[6]x-rate'!$A$2:$B$10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Fill" hidden="1">#REF!</definedName>
    <definedName name="_xlnm._FilterDatabase" hidden="1">#REF!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hidden="1">#REF!</definedName>
    <definedName name="_Key2" hidden="1">#REF!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hidden="1">'[4]01.11.2004'!#REF!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hidden="1">[10]CE!#REF!</definedName>
    <definedName name="_Regression_Int" hidden="1">1</definedName>
    <definedName name="_RV_DOWN_6__LEF">#REF!</definedName>
    <definedName name="_SCH6">'[11]04REL'!#REF!</definedName>
    <definedName name="_Sort" hidden="1">#REF!</definedName>
    <definedName name="_SUM_DI14..DI21">#REF!</definedName>
    <definedName name="_SUM_DI22..DI29">#REF!</definedName>
    <definedName name="_Table1_Out" hidden="1">'[4]01.11.2004'!#REF!</definedName>
    <definedName name="_U__END__U__D__">#REF!</definedName>
    <definedName name="_U__U__END__U__">#REF!</definedName>
    <definedName name="_U__U__U__U__U_">#REF!</definedName>
    <definedName name="_VAL3">'[7]x-rate'!$A$2:$B$11</definedName>
    <definedName name="_WGPD_GOTO_CO10">#REF!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C">[12]Details!$D$187</definedName>
    <definedName name="Access_Button" hidden="1">"PJTFINAL_F02F11_List"</definedName>
    <definedName name="AccessDatabase" hidden="1">"C:\jhp2\JHP\AES\PJTFINAL.mdb"</definedName>
    <definedName name="adfad">'[13]Instruction Sheet'!$E$35</definedName>
    <definedName name="ADL.63">[14]Addl.40!$A$38:$I$284</definedName>
    <definedName name="ADTL">[15]BS!$A$1</definedName>
    <definedName name="anand">[16]Sheet3!$D$7</definedName>
    <definedName name="anx">'[17]Clause 9'!$A$1</definedName>
    <definedName name="aps">'[18]a-4'!$E$38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hidden="1">[19]CE!#REF!</definedName>
    <definedName name="ASDASD123" hidden="1">[19]CE!#REF!</definedName>
    <definedName name="asdf">'[20]04REL'!#REF!</definedName>
    <definedName name="ASSESSMENT_YEAR____1998___99">"tds"</definedName>
    <definedName name="asset">[21]Title!$C$10</definedName>
    <definedName name="asset1">[22]Sheet2!$A$2:$AH$1408</definedName>
    <definedName name="AsstYr">[23]Masters!$C$34</definedName>
    <definedName name="AuBhu0910">[24]Assumption_PwC!$D$7</definedName>
    <definedName name="AuBhu1011">[24]Assumption_PwC!$E$7</definedName>
    <definedName name="AuCha0910">[24]Assumption_PwC!$D$8</definedName>
    <definedName name="AV">#REF!</definedName>
    <definedName name="ay">'[17]Clause 9'!$A$4</definedName>
    <definedName name="B">#REF!</definedName>
    <definedName name="B5210MW">#REF!</definedName>
    <definedName name="bb">[25]Variables!$B$4</definedName>
    <definedName name="BEx1XOKSCH78XQ00HOGFX0N9SLC7" hidden="1">[26]Table!$I$10:$J$10</definedName>
    <definedName name="BEx3NTRMB84K05E46MCYRB8QQT83" hidden="1">[26]Table!$I$8:$J$8</definedName>
    <definedName name="BEx3OKL6MQZ2Z7V64B8XBNQ35ZWK" hidden="1">[26]Graph!$F$10:$G$10</definedName>
    <definedName name="BEx5F6V5LEI66Q6Y30F8WKLZFUSK" hidden="1">[26]Table!$F$11:$G$11</definedName>
    <definedName name="BEx7BVRRP386BTN6RK71NTH0RGJV" hidden="1">[26]Table!$F$9:$G$9</definedName>
    <definedName name="BEx7F8UO9IZN4BT6DVP7G692YK2M" hidden="1">[26]Table!$F$15:$AD$54</definedName>
    <definedName name="BEx95TH7X8DDKZ4IM9M8FNR4Z4BT" hidden="1">[26]Graph!$F$11:$G$11</definedName>
    <definedName name="BEx96H03FSI9F2VGN1Q7TPFWHHSV" hidden="1">[26]Table!$I$6:$J$6</definedName>
    <definedName name="BEx97F651DTPEIXNL9PU1DDPQJ3J" hidden="1">[26]Table!$J$2:$K$2</definedName>
    <definedName name="BExB7Y8L9DM8DN9P8OSBA1IJDZND" hidden="1">[26]Table!$F$10:$G$10</definedName>
    <definedName name="BExBAUZD05VYQHAZRRRU1U95MFC2" hidden="1">[26]Graph!$I$10:$J$10</definedName>
    <definedName name="BExCVRIIBOGYLXPN6CSPOE4UDMFA" hidden="1">[26]Graph!$I$8:$J$8</definedName>
    <definedName name="BExET7ZSDYQ0C5WX1FP1ZA4HZMZI" hidden="1">[26]Graph!$F$7:$G$7</definedName>
    <definedName name="BExGU8W4X1J4UP329AB4G708DE5V" hidden="1">[26]Graph!$I$6:$J$6</definedName>
    <definedName name="BExH0IKFD2XZ2IUBJMAUE9E64HPN" hidden="1">[26]Table!$I$11:$J$11</definedName>
    <definedName name="BExINXLVVQ29UXQYVRLYNF88CV1Q" hidden="1">[26]Graph!$I$9:$J$9</definedName>
    <definedName name="BExIOQJ15X871R5JB8TQK2Z5HAIE" hidden="1">[26]Table!$I$9:$J$9</definedName>
    <definedName name="BExMK8GNVLQNRGKY522KFHNRBWHH" hidden="1">[26]Graph!$F$9:$G$9</definedName>
    <definedName name="BExOKO34TA9XYUZZCXN78ABZR4X3" hidden="1">[26]Graph!$I$11:$J$11</definedName>
    <definedName name="BExQ7NUC0NYZM41F4MA8OXQZY3B3" hidden="1">[26]Table!$F$8:$G$8</definedName>
    <definedName name="BExTW06U9LH6ONWWJG2JT2IE7FHL" hidden="1">[26]Graph!$C$15:$D$24</definedName>
    <definedName name="BExU3RIAP478GJ8A7T5UZ359QZ07" hidden="1">[26]Graph!$F$6:$G$6</definedName>
    <definedName name="BExUD90JKWQMHVOZT5ZCEIHU9AOT" hidden="1">[26]Table!$F$6:$G$6</definedName>
    <definedName name="BExW1QV7KYMNIHVF5MC7H059DW4K" hidden="1">[26]Table!$C$15:$D$24</definedName>
    <definedName name="BExXSSA382M6V21QBI1MUU12UIRU" hidden="1">[26]Graph!$I$7:$J$7</definedName>
    <definedName name="BExXY0XT6GJE3MTRO04N33LOBYO1" hidden="1">[26]Table!$F$7:$G$7</definedName>
    <definedName name="BExY17FABGPJJ2J9XI5X53R8O7JR" hidden="1">[26]Graph!$F$8:$G$8</definedName>
    <definedName name="BExY17KKZ7QY5ESCFC2U053SPI6J" hidden="1">[26]Table!$E$1:$E$1</definedName>
    <definedName name="BExY51FNC1LPQCN87SH9EXI7ZTSQ" hidden="1">[26]Table!$G$2:$H$2</definedName>
    <definedName name="BG_Del" hidden="1">15</definedName>
    <definedName name="BG_Ins" hidden="1">4</definedName>
    <definedName name="BG_Mod" hidden="1">6</definedName>
    <definedName name="BhuResLife">[27]Assumptions!$B$35</definedName>
    <definedName name="Bhus45ResLife16">'[28]Inputs &amp; Assumptions'!$D$14</definedName>
    <definedName name="Bhusawal3BL17">'[29]Balance Life'!$N$45</definedName>
    <definedName name="BhusResLife16">'[28]Inputs &amp; Assumptions'!$B$3</definedName>
    <definedName name="BhusResLife17">'[28]Inputs &amp; Assumptions'!$G$16</definedName>
    <definedName name="BSDateSF">[23]Masters!$C$28</definedName>
    <definedName name="Bsl3Reslife18">[30]Sheet1!$O$45</definedName>
    <definedName name="C_Data_1">'[31]2000-01'!#REF!</definedName>
    <definedName name="C_Data_2">'[31]2000-01'!#REF!</definedName>
    <definedName name="CASH">'[32]Balance Sheet'!$J$62</definedName>
    <definedName name="ChanResLife16">'[28]Inputs &amp; Assumptions'!$B$4</definedName>
    <definedName name="ChaResLife">[27]Assumptions!$B$36</definedName>
    <definedName name="ChartingArea">'[33]PL6-Revenue Bridge'!$A$6:$A$21,'[33]PL6-Revenue Bridge'!$E$6:$K$21</definedName>
    <definedName name="checkarea">[34]Settings!$E$1:$E$65536</definedName>
    <definedName name="CM10_C_RIGHT___">#REF!</definedName>
    <definedName name="cmb_Per10080G.StateCode">'[35]80G'!$B$84:$B$119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'[17]Clause 9'!$A$2</definedName>
    <definedName name="CoAdd">[23]Masters!$C$4</definedName>
    <definedName name="CoName">[23]Masters!$C$3</definedName>
    <definedName name="conf_balamended" hidden="1">{#N/A,#N/A,FALSE,"PMTABB";#N/A,#N/A,FALSE,"PMTABB"}</definedName>
    <definedName name="CoStatus">[23]Masters!$C$7</definedName>
    <definedName name="curra">[36]Title!$G$11</definedName>
    <definedName name="CURRAPPLI">[34]Settings!$E$9</definedName>
    <definedName name="Currency">'[6]x-rate'!$A$2:$B$10</definedName>
    <definedName name="CV">#REF!</definedName>
    <definedName name="cwedkwqnb">#REF!</definedName>
    <definedName name="CY">[37]NP!$K$1</definedName>
    <definedName name="D">#REF!</definedName>
    <definedName name="_xlnm.Database">#REF!</definedName>
    <definedName name="Date">[15]BS!$C$1</definedName>
    <definedName name="dd">'[38]Main Bs'!$M$3</definedName>
    <definedName name="dds">#REF!</definedName>
    <definedName name="Debt_Pct">[39]Assumptions!$B$13</definedName>
    <definedName name="dec01SchV">[40]sep01!$A$1:$L$51</definedName>
    <definedName name="DEDUCTION">[41]deduction!$B$1:$I$87</definedName>
    <definedName name="Depreciation" hidden="1">{"'Detail Summary'!$A$1:$F$83"}</definedName>
    <definedName name="dfd">#REF!</definedName>
    <definedName name="DLYREVIEW">#REF!</definedName>
    <definedName name="dpc">'[42]dpc cost'!$D$1</definedName>
    <definedName name="ds">#REF!</definedName>
    <definedName name="dsf">#REF!</definedName>
    <definedName name="e" hidden="1">{"'Detail Summary'!$A$1:$F$83"}</definedName>
    <definedName name="E_315MVA_Addl_Page1">#REF!</definedName>
    <definedName name="E_315MVA_Addl_Page2">#REF!</definedName>
    <definedName name="Erai_level">[43]Level_qty!$B$8:$C$528</definedName>
    <definedName name="Esc_AGExp">[44]Assumptions!$B$4</definedName>
    <definedName name="Esc_Coal">[39]Assumptions!$B$6</definedName>
    <definedName name="Esc_DomGas">[39]Assumptions!$B$8</definedName>
    <definedName name="Esc_EmpExp">[39]Assumptions!$B$3</definedName>
    <definedName name="Esc_LNGas">[39]Assumptions!$B$9</definedName>
    <definedName name="Esc_Oil">[39]Assumptions!$B$7</definedName>
    <definedName name="Esc_OtherIncome">[39]Assumptions!$B$14</definedName>
    <definedName name="Esc_OtherVarCharge">[39]Assumptions!$B$10</definedName>
    <definedName name="Esc_RMExp">[44]Assumptions!$B$5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hidden="1">{"'Sheet1'!$A$4386:$N$4591"}</definedName>
    <definedName name="f">'[45]Inputs &amp; Assumptions'!$D$14</definedName>
    <definedName name="FAX">#REF!</definedName>
    <definedName name="fdfd">'[46]Balance Life'!$N$52</definedName>
    <definedName name="ff">#REF!</definedName>
    <definedName name="FinCharge">[39]Assumptions!$B$25</definedName>
    <definedName name="FIXEDASSETS">[47]Cons!$B$2:$L$33</definedName>
    <definedName name="FPY">[37]NP!$L$2</definedName>
    <definedName name="fsffg">#REF!</definedName>
    <definedName name="Fuel_Exp_CY">#REF!</definedName>
    <definedName name="Fuel_Exp_EY">#REF!</definedName>
    <definedName name="Fuel_Exp_PY">#REF!</definedName>
    <definedName name="Function">[48]Instruction!$C$14</definedName>
    <definedName name="FY">[37]NP!$K$2</definedName>
    <definedName name="gdfgg">#REF!</definedName>
    <definedName name="geg">#REF!</definedName>
    <definedName name="gk0901int" hidden="1">{#N/A,#N/A,FALSE,"PMTABB";#N/A,#N/A,FALSE,"PMTABB"}</definedName>
    <definedName name="GR">#REF!</definedName>
    <definedName name="hghg">#REF!</definedName>
    <definedName name="hh" hidden="1">{"'Detail Summary'!$A$1:$F$83"}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[27]Assumptions!$B$44</definedName>
    <definedName name="HydroResLife16">'[28]Inputs &amp; Assumptions'!$D$12</definedName>
    <definedName name="ICRP">'[49]16.IC-RP list'!$C$6:$C$524</definedName>
    <definedName name="icrplist">'[50]IC-RP list'!$C$4:$C$500</definedName>
    <definedName name="Inflationfactor">'[28]Inputs &amp; Assumptions'!$P$47</definedName>
    <definedName name="Insurance_money_received">SUM('[51]Interest 30-11-01 not PA 7%'!$E$151:$E$152)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[27]Assumptions!$B$1</definedName>
    <definedName name="Interest_rate_for_working_capital___FY15">[27]Assumptions!$B$2</definedName>
    <definedName name="Interest_rate_for_working_capital___FY16">[27]Assumptions!$B$2</definedName>
    <definedName name="Interest_rate_for_working_capital___FY17">[27]Assumptions!$B$25</definedName>
    <definedName name="Interest_rate_for_working_capital___FY18">[27]Assumptions!$B$26</definedName>
    <definedName name="Interest_rate_for_working_capital___FY19">[27]Assumptions!$B$27</definedName>
    <definedName name="Interest_rate_for_working_capital___FY20">[27]Assumptions!$B$28</definedName>
    <definedName name="InterestrateforworkingcapitalFY15">#REF!</definedName>
    <definedName name="IntRate_11">[39]Assumptions!$B$11</definedName>
    <definedName name="IntRate_12">[39]Assumptions!$B$12</definedName>
    <definedName name="IntRate_WC">[24]Assumptions!$B$16</definedName>
    <definedName name="IntRate_WC10">[39]Assumptions!$B$16</definedName>
    <definedName name="IntRate_WC11">[39]Assumptions!$B$17</definedName>
    <definedName name="IntRate_WC12">[39]Assumptions!$B$18</definedName>
    <definedName name="IntRate12">#REF!</definedName>
    <definedName name="IntRate13">#REF!</definedName>
    <definedName name="IntRate14">#REF!</definedName>
    <definedName name="IntRate15">#REF!</definedName>
    <definedName name="IntRateWC11">[52]Assumptions!$B$3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>'[53]A 3.7'!$H$35,'[53]A 3.7'!$H$44</definedName>
    <definedName name="Intt_Charge_eY">#REF!,#REF!</definedName>
    <definedName name="Intt_Charge_ey_1">'[53]A 3.7'!$I$35,'[53]A 3.7'!$I$44</definedName>
    <definedName name="Intt_Charge_PY">#REF!,#REF!</definedName>
    <definedName name="Intt_Charge_py_1">'[53]A 3.7'!$G$35,'[53]A 3.7'!$G$44</definedName>
    <definedName name="INVEST">#N/A</definedName>
    <definedName name="iowc16">'[28]Inputs &amp; Assumptions'!$M$40</definedName>
    <definedName name="iowc17onwards">'[28]Inputs &amp; Assumptions'!$M$41</definedName>
    <definedName name="Iowc18">'[28]Inputs &amp; Assumptions'!$M$42</definedName>
    <definedName name="Iowc19onwards">'[28]Inputs &amp; Assumptions'!$M$43</definedName>
    <definedName name="IsCircular">#REF!</definedName>
    <definedName name="ITEM_NO">"stock"</definedName>
    <definedName name="K2000_">#N/A</definedName>
    <definedName name="Kha5ResLife">[27]Assumptions!$B$45</definedName>
    <definedName name="Khap5ResLife16">'[28]Inputs &amp; Assumptions'!$D$13</definedName>
    <definedName name="khaperkheda">#REF!</definedName>
    <definedName name="KhapResLife16">'[28]Inputs &amp; Assumptions'!$D$7</definedName>
    <definedName name="KhaResLife">[27]Assumptions!$B$39</definedName>
    <definedName name="KoraResLife16">'[28]Inputs &amp; Assumptions'!$D$8</definedName>
    <definedName name="KoraResLife17">'[28]Inputs &amp; Assumptions'!$G$17</definedName>
    <definedName name="KorResLife">[27]Assumptions!$B$40</definedName>
    <definedName name="L_Adjust">[54]Links!$H$1:$H$65536</definedName>
    <definedName name="L_AJE_Tot">[54]Links!$G$1:$G$65536</definedName>
    <definedName name="L_CY_Beg">[54]Links!$F$1:$F$65536</definedName>
    <definedName name="L_CY_End">[54]Links!$J$1:$J$65536</definedName>
    <definedName name="L_PY_End">[54]Links!$K$1:$K$65536</definedName>
    <definedName name="L_RJE_Tot">[54]Links!$I$1:$I$65536</definedName>
    <definedName name="LAC">'[55]Trial Balance - MARCH 2006'!$I$2</definedName>
    <definedName name="Last_Row">#N/A</definedName>
    <definedName name="Lease_Rent_Received">"income"</definedName>
    <definedName name="List_1">'[56]Long-Term Borrowings'!$K$2:$K$3</definedName>
    <definedName name="LTR_M_NEW">#REF!</definedName>
    <definedName name="LTR_MOR">#REF!</definedName>
    <definedName name="m">'[57]3.Grouping - Profit &amp; Loss(mio)'!$C$1</definedName>
    <definedName name="mc">'[58]Clause 9'!$A$4</definedName>
    <definedName name="MethodAcc">[23]Masters!$C$46</definedName>
    <definedName name="MHM">[12]Details!$D$156</definedName>
    <definedName name="MONTH">#REF!</definedName>
    <definedName name="MStVal">[23]Masters!$C$47</definedName>
    <definedName name="name">[59]Params!$B$1</definedName>
    <definedName name="NashResLife16">'[28]Inputs &amp; Assumptions'!$D$9</definedName>
    <definedName name="NasResLife">[27]Assumptions!$B$41</definedName>
    <definedName name="NatureBusiness">[23]Masters!$C$45</definedName>
    <definedName name="nbdvqn">#REF!</definedName>
    <definedName name="NBhusResLife">[27]Assumptions!$B$46</definedName>
    <definedName name="new" hidden="1">[60]CE!#REF!</definedName>
    <definedName name="NParliResLife">[27]Assumptions!$B$38</definedName>
    <definedName name="Number_of_Payments">#N/A</definedName>
    <definedName name="O">#REF!</definedName>
    <definedName name="officeq">[41]addition!$A$1:$G$220</definedName>
    <definedName name="Oil_page">#REF!</definedName>
    <definedName name="oxybel_interest">SUM('[18]a-4'!$E$99:$E$102)</definedName>
    <definedName name="p">#REF!</definedName>
    <definedName name="pacf">'[18]a-4'!$E$77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SUM('[61]pa-mtly'!$O$8:$S$8)</definedName>
    <definedName name="paidchemineer">SUM('[61]pa-mtly'!$O$17:$S$17)</definedName>
    <definedName name="paidcopes">SUM('[61]pa-mtly'!$O$18:$S$18)</definedName>
    <definedName name="paiddba">SUM('[61]pa-mtly'!$O$22:$S$22)</definedName>
    <definedName name="paiddelavan">SUM('[61]pa-mtly'!$O$20:$S$20)</definedName>
    <definedName name="paiddkm51">SUM('[61]pa-mtly'!$O$24:$S$24)</definedName>
    <definedName name="paiddkm52">SUM('[61]pa-mtly'!$O$25:$S$25)</definedName>
    <definedName name="paidemba">SUM('[61]pa-mtly'!$O$30:$S$30)</definedName>
    <definedName name="paidenviro">SUM('[61]pa-mtly'!$O$31:$S$31)</definedName>
    <definedName name="paidflowserve">SUM('[61]pa-mtly'!$O$36:$S$36)</definedName>
    <definedName name="paidfmc">SUM('[61]pa-mtly'!$O$37:$S$37)</definedName>
    <definedName name="paidgeveke149">SUM('[61]pa-mtly'!$O$40:$S$40)</definedName>
    <definedName name="paidgeveke80">SUM('[61]pa-mtly'!$O$39:$S$39)</definedName>
    <definedName name="paidgeveke81">SUM('[61]pa-mtly'!$O$41:$S$41)</definedName>
    <definedName name="paidghhb">SUM('[61]pa-mtly'!$O$42:$S$42)</definedName>
    <definedName name="paidgutor110">SUM('[61]pa-mtly'!$O$46:$S$46)</definedName>
    <definedName name="paidgutor96">SUM('[61]pa-mtly'!$O$45:$S$45)</definedName>
    <definedName name="paidhamw">SUM('[61]pa-mtly'!$O$47:$S$47)</definedName>
    <definedName name="paidheurtey">SUM('[61]pa-mtly'!$O$47:$S$47)</definedName>
    <definedName name="paidhmd">SUM('[61]pa-mtly'!$O$50:$S$50)</definedName>
    <definedName name="paidhydro">SUM('[61]pa-mtly'!$O$54:$S$54)</definedName>
    <definedName name="paidkerp">SUM('[61]pa-mtly'!$O$61:$S$61)</definedName>
    <definedName name="paidkiekens">SUM('[61]pa-mtly'!$O$62:$S$62)</definedName>
    <definedName name="paidklinger">SUM('[61]pa-mtly'!$O$63:$S$63)</definedName>
    <definedName name="paidkoch">SUM('[61]pa-mtly'!$O$64:$S$64)</definedName>
    <definedName name="paidkuervers">SUM('[61]pa-mtly'!$O$72:$S$72)</definedName>
    <definedName name="paidliebert">SUM('[61]pa-mtly'!$O$76:$S$76)</definedName>
    <definedName name="paidliebherr">SUM('[61]pa-mtly'!$O$75:$S$75)</definedName>
    <definedName name="paidmann">SUM('[61]pa-mtly'!$P$80:$S$80)</definedName>
    <definedName name="paidmrm">SUM('[61]pa-mtly'!$O$88:$S$88)</definedName>
    <definedName name="paidnat">SUM('[61]pa-mtly'!$O$89:$S$89)</definedName>
    <definedName name="paidnp">SUM('[61]pa-mtly'!$O$95:$S$95)</definedName>
    <definedName name="paidods">SUM('[61]pa-mtly'!$O$109:$S$109)</definedName>
    <definedName name="paidoxybel951">SUM('[61]pa-mtly'!$O$118:$S$118)</definedName>
    <definedName name="paidoxybel952">SUM('[61]pa-mtly'!$O$119:$S$119)</definedName>
    <definedName name="paidpirelli">SUM('[61]pa-mtly'!$O$126:$S$126)</definedName>
    <definedName name="paidsafex">SUM('[61]pa-mtly'!$O$130:$S$130)</definedName>
    <definedName name="paidschulz">SUM('[61]pa-mtly'!$O$132:$S$132)</definedName>
    <definedName name="paidsirco">SUM('[61]pa-mtly'!$O$140:$S$140)</definedName>
    <definedName name="paidtaprogge">SUM('[61]pa-mtly'!$O$145:$S$145)</definedName>
    <definedName name="paidthermoheat165">SUM('[61]pa-mtly'!$O$148:$S$148)</definedName>
    <definedName name="paidthermoheat175">SUM('[61]pa-mtly'!$O$149:$S$149)</definedName>
    <definedName name="paidyokogawa">SUM('[61]pa-mtly'!$O$161:$S$161)</definedName>
    <definedName name="paidyork">SUM('[61]pa-mtly'!$O$162:$S$162)</definedName>
    <definedName name="ParasBL17">'[62]Balance Life'!$N$52</definedName>
    <definedName name="ParasResLife">[27]Assumptions!$B$42</definedName>
    <definedName name="ParasResLife16">'[28]Inputs &amp; Assumptions'!$D$10</definedName>
    <definedName name="Parli67ResLife16">'[28]Inputs &amp; Assumptions'!$D$6</definedName>
    <definedName name="ParliResLife">[27]Assumptions!$B$37</definedName>
    <definedName name="ParliResLife16">'[28]Inputs &amp; Assumptions'!$D$5</definedName>
    <definedName name="ParliResLife17">'[28]Inputs &amp; Assumptions'!$G$18</definedName>
    <definedName name="PartDesignation">[23]Masters!$C$16</definedName>
    <definedName name="pas">'[18]a-4'!$E$35</definedName>
    <definedName name="Peak1">#REF!</definedName>
    <definedName name="Peak2">#REF!</definedName>
    <definedName name="Peak3">#REF!</definedName>
    <definedName name="Peak4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[63]Input!$M$61</definedName>
    <definedName name="Price_hike_FO">[63]Input!$M$63</definedName>
    <definedName name="Price_hike_Imported_Coal">[63]Input!$M$62</definedName>
    <definedName name="Price_hike_LDO">[63]Input!$M$64</definedName>
    <definedName name="_xlnm.Print_Area">#REF!</definedName>
    <definedName name="PRINT_AREA_MI">#REF!</definedName>
    <definedName name="_xlnm.Print_Titles">#REF!</definedName>
    <definedName name="PrintPG1">#REF!</definedName>
    <definedName name="PUR">#N/A</definedName>
    <definedName name="PY">[37]NP!$L$1</definedName>
    <definedName name="q" hidden="1">{"'Sheet1'!$A$4386:$N$4591"}</definedName>
    <definedName name="RMB">[64]Data!$D$10</definedName>
    <definedName name="ROEFY1718">[65]Input!$D$4</definedName>
    <definedName name="ROEFY1819">[65]Input!$D$5</definedName>
    <definedName name="ROEFY1920">[65]Input!$D$6</definedName>
    <definedName name="ROEFY2021">[65]Input!$D$7</definedName>
    <definedName name="ROEFY2122">[65]Input!$D$8</definedName>
    <definedName name="ROEFY2223">[65]Input!$D$9</definedName>
    <definedName name="ROEFY2324">[65]Input!$D$10</definedName>
    <definedName name="ROEFY2425">[65]Input!$D$11</definedName>
    <definedName name="ROff">'[66]Instruction Sheet'!$D$33</definedName>
    <definedName name="RSIN">[16]Sheet3!$D$3</definedName>
    <definedName name="S">#REF!</definedName>
    <definedName name="S_CY_End_Data">[67]Lead!$F$1:$F$490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'[68]Instruction Sheet'!$D$31</definedName>
    <definedName name="SCHv">[41]sep01!$A$1:$L$51</definedName>
    <definedName name="SDF">#REF!</definedName>
    <definedName name="sdfgdfg">#REF!</definedName>
    <definedName name="SECOAL">#REF!</definedName>
    <definedName name="SEOREP">#REF!</definedName>
    <definedName name="SEREPORT">#REF!</definedName>
    <definedName name="shft1">[42]SUMMERY!$P$1</definedName>
    <definedName name="shftI">[69]SUMMERY!$P$1</definedName>
    <definedName name="SKF">#N/A</definedName>
    <definedName name="SL">[12]Details!$D$195</definedName>
    <definedName name="spcl">[70]deb!$A$45:$G$49</definedName>
    <definedName name="spcl1">[70]deb!$A$45:$G$49</definedName>
    <definedName name="States">[71]Codes!$C$20:$C$55</definedName>
    <definedName name="STX">[15]BS!$A$1</definedName>
    <definedName name="t">#REF!</definedName>
    <definedName name="TAFName">[23]Masters!$C$19</definedName>
    <definedName name="TAMNo">[23]Masters!$C$23</definedName>
    <definedName name="TAName">[23]Masters!$C$20</definedName>
    <definedName name="TAPlace">[23]Masters!$C$43</definedName>
    <definedName name="TaxAudAdd">[23]Masters!$C$24</definedName>
    <definedName name="TaxAuditDate">[23]Masters!$C$40</definedName>
    <definedName name="TaxPaid10">[39]Assumptions!$B$22</definedName>
    <definedName name="TaxRate11">[39]Assumptions!$B$20</definedName>
    <definedName name="Taxrate12">#REF!</definedName>
    <definedName name="TaxTV">10%</definedName>
    <definedName name="TaxXL">5%</definedName>
    <definedName name="tb">[72]TRIALBALANCE!$A$5:$H$255</definedName>
    <definedName name="TD">[37]NP!$M$1</definedName>
    <definedName name="TextRefCopyRangeCount" hidden="1">1</definedName>
    <definedName name="total_exposure_curr_rate">'[73]po-log - curr. rate'!$AH$91</definedName>
    <definedName name="TotalRoE10">[39]Assumptions!$B$23</definedName>
    <definedName name="tripping">#REF!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NIT1">#REF!</definedName>
    <definedName name="uNIT2">#REF!</definedName>
    <definedName name="uNIT3">#REF!</definedName>
    <definedName name="UranResLife">[27]Assumptions!$B$43</definedName>
    <definedName name="UranResLife16">'[28]Inputs &amp; Assumptions'!$D$11</definedName>
    <definedName name="USDPP">[37]PP!$I$4</definedName>
    <definedName name="values">'[74]Determination of Threshold'!$B$3,'[74]Determination of Threshold'!$B$4,'[74]Determination of Threshold'!$B$15</definedName>
    <definedName name="VALuta">'[51]x-rate'!$A$2:$B$11</definedName>
    <definedName name="W">#REF!</definedName>
    <definedName name="water">'[75]FY 24-25 total'!$S$585,'[75]FY 24-25 total'!$P$576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fsf">#REF!</definedName>
    <definedName name="Working_capital_Rate_of_Interest_for_FY_10_11">[24]Assumption_PwC!$C$116</definedName>
    <definedName name="wrn.AA." hidden="1">{#N/A,#N/A,FALSE,"PMTABB";#N/A,#N/A,FALSE,"PMTABB"}</definedName>
    <definedName name="wrn.Aging._.and._.Trend._.Analysis." hidden="1">{#N/A,#N/A,FALSE,"Aging Summary";#N/A,#N/A,FALSE,"Ratio Analysis";#N/A,#N/A,FALSE,"Test 120 Day Accts";#N/A,#N/A,FALSE,"Tickmarks"}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hidden="1">[3]CE!#REF!</definedName>
    <definedName name="X1_">#REF!</definedName>
    <definedName name="X11__?___QUIT_">#REF!</definedName>
    <definedName name="XREF_COLUMN_3" hidden="1">'[76]12'!$K$1:$K$65536</definedName>
    <definedName name="XRefColumnsCount" hidden="1">2</definedName>
    <definedName name="XRefCopy22Row" hidden="1">[76]XREF!$A$3:$IV$3</definedName>
    <definedName name="XRefCopy24Row" hidden="1">[76]XREF!$A$5:$IV$5</definedName>
    <definedName name="XRefCopy25Row" hidden="1">[76]XREF!$A$6:$IV$6</definedName>
    <definedName name="XRefCopy26Row" hidden="1">[76]XREF!$A$7:$IV$7</definedName>
    <definedName name="XRefCopy27" hidden="1">'[76]12'!$J$28</definedName>
    <definedName name="XRefCopy27Row" hidden="1">[76]XREF!$A$8:$IV$8</definedName>
    <definedName name="XRefCopyRangeCount" hidden="1">2</definedName>
    <definedName name="XRefPasteRangeCount" hidden="1">2</definedName>
    <definedName name="xsxa" hidden="1">{"'Sheet1'!$A$4386:$N$4591"}</definedName>
    <definedName name="xx">'[77]2000-01'!#REF!</definedName>
    <definedName name="xxx" hidden="1">[3]CE!#REF!</definedName>
    <definedName name="xxxx" hidden="1">[3]CE!#REF!</definedName>
    <definedName name="ye">'[17]Clause 9'!$A$3</definedName>
    <definedName name="YEAR">#REF!</definedName>
    <definedName name="YEAR1">#REF!</definedName>
    <definedName name="YearStart2">'[78]PL6-Revenue Bridge'!$B$14</definedName>
    <definedName name="YearStart3">'[78]PL6-Revenue Bridge'!$B$21</definedName>
    <definedName name="yuiu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E22" i="2"/>
  <c r="E21" i="2"/>
  <c r="E20" i="2"/>
  <c r="G19" i="2"/>
  <c r="E19" i="2"/>
  <c r="G18" i="2"/>
  <c r="E18" i="2"/>
  <c r="F10" i="2"/>
  <c r="Z9" i="2"/>
  <c r="AA9" i="2" s="1"/>
  <c r="F22" i="2" s="1"/>
  <c r="Z8" i="2"/>
  <c r="AA8" i="2" s="1"/>
  <c r="E8" i="2"/>
  <c r="Z7" i="2"/>
  <c r="AA7" i="2" s="1"/>
  <c r="F20" i="2" s="1"/>
  <c r="G20" i="2" s="1"/>
  <c r="G7" i="2"/>
  <c r="E7" i="2"/>
  <c r="G6" i="2"/>
  <c r="E6" i="2"/>
  <c r="G5" i="2"/>
  <c r="E5" i="2"/>
  <c r="G4" i="2"/>
  <c r="E4" i="2"/>
  <c r="D9" i="2" l="1"/>
  <c r="D23" i="2"/>
  <c r="F8" i="2"/>
  <c r="G8" i="2" s="1"/>
  <c r="F9" i="2" s="1"/>
  <c r="F21" i="2"/>
  <c r="G21" i="2" s="1"/>
  <c r="D11" i="2" l="1"/>
  <c r="D13" i="2" s="1"/>
  <c r="G22" i="2"/>
  <c r="F23" i="2" s="1"/>
  <c r="D25" i="2" s="1"/>
  <c r="D27" i="2" s="1"/>
</calcChain>
</file>

<file path=xl/sharedStrings.xml><?xml version="1.0" encoding="utf-8"?>
<sst xmlns="http://schemas.openxmlformats.org/spreadsheetml/2006/main" count="138" uniqueCount="46">
  <si>
    <t>For FY 2022-23</t>
  </si>
  <si>
    <t>Year</t>
  </si>
  <si>
    <t xml:space="preserve">WPI </t>
  </si>
  <si>
    <t xml:space="preserve">Percentage Annual Change in WPI </t>
  </si>
  <si>
    <t xml:space="preserve">CPI </t>
  </si>
  <si>
    <t xml:space="preserve">Percentage Annual Change in CPI </t>
  </si>
  <si>
    <t>FY 2017-18</t>
  </si>
  <si>
    <t>FY 2018-19</t>
  </si>
  <si>
    <t>FY 2019-20</t>
  </si>
  <si>
    <t>FY 2020-21</t>
  </si>
  <si>
    <t>FY 2021-22</t>
  </si>
  <si>
    <t>FY 2022-23</t>
  </si>
  <si>
    <t>Average from FY 2017-18 to FY 2022-23</t>
  </si>
  <si>
    <t>Weights</t>
  </si>
  <si>
    <t>Escalation Factor</t>
  </si>
  <si>
    <t>Efficiency Factor</t>
  </si>
  <si>
    <t xml:space="preserve">Escalation Factor Net of Efficiency Factor </t>
  </si>
  <si>
    <t>For FY 2023-24</t>
  </si>
  <si>
    <t>FY 2023-24</t>
  </si>
  <si>
    <t>Average from FY 2018-19 to FY 2023-24</t>
  </si>
  <si>
    <t xml:space="preserve"> Centre Index |  Official website of Labour Bureau, Ministry of Labour and Employment,Government of India</t>
  </si>
  <si>
    <t>WPI</t>
  </si>
  <si>
    <t>S.No</t>
  </si>
  <si>
    <t>Base Year</t>
  </si>
  <si>
    <t>State</t>
  </si>
  <si>
    <t>Month</t>
  </si>
  <si>
    <t>Index</t>
  </si>
  <si>
    <t>FY</t>
  </si>
  <si>
    <t>Yearly Avg</t>
  </si>
  <si>
    <t>Conversion with factor to arrive at number as per new series</t>
  </si>
  <si>
    <t>All India</t>
  </si>
  <si>
    <t>Sep</t>
  </si>
  <si>
    <t>FY 21-22</t>
  </si>
  <si>
    <t>Oct</t>
  </si>
  <si>
    <t>FY 22-23</t>
  </si>
  <si>
    <t>Nov</t>
  </si>
  <si>
    <t>FY 23-24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</si>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</sst>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4" fillId="0" borderId="2" xfId="1" applyFont="1" applyBorder="1"/>
    <xf numFmtId="43" fontId="4" fillId="0" borderId="2" xfId="2" applyFont="1" applyBorder="1"/>
    <xf numFmtId="10" fontId="4" fillId="0" borderId="2" xfId="3" applyNumberFormat="1" applyFont="1" applyBorder="1"/>
    <xf numFmtId="43" fontId="4" fillId="0" borderId="2" xfId="2" applyFont="1" applyFill="1" applyBorder="1"/>
    <xf numFmtId="10" fontId="4" fillId="0" borderId="5" xfId="1" applyNumberFormat="1" applyFont="1" applyFill="1" applyBorder="1" applyAlignment="1">
      <alignment horizontal="center"/>
    </xf>
    <xf numFmtId="0" fontId="5" fillId="0" borderId="0" xfId="4"/>
    <xf numFmtId="0" fontId="6" fillId="0" borderId="0" xfId="4" applyFont="1" applyAlignment="1"/>
    <xf numFmtId="0" fontId="5" fillId="0" borderId="0" xfId="4" applyAlignment="1"/>
    <xf numFmtId="0" fontId="5" fillId="0" borderId="0" xfId="4"/>
    <xf numFmtId="0" fontId="7" fillId="0" borderId="2" xfId="4" applyFont="1" applyBorder="1"/>
    <xf numFmtId="0" fontId="6" fillId="0" borderId="2" xfId="4" applyFont="1" applyBorder="1" applyAlignment="1">
      <alignment vertical="center"/>
    </xf>
    <xf numFmtId="0" fontId="7" fillId="0" borderId="2" xfId="4" applyFont="1" applyBorder="1" applyAlignment="1">
      <alignment vertical="center"/>
    </xf>
    <xf numFmtId="0" fontId="6" fillId="0" borderId="2" xfId="4" applyFont="1" applyBorder="1" applyAlignment="1">
      <alignment vertical="center" wrapText="1"/>
    </xf>
    <xf numFmtId="0" fontId="7" fillId="0" borderId="0" xfId="4" applyFont="1"/>
    <xf numFmtId="1" fontId="5" fillId="0" borderId="2" xfId="4" applyNumberFormat="1" applyBorder="1"/>
    <xf numFmtId="0" fontId="5" fillId="0" borderId="2" xfId="4" applyBorder="1"/>
    <xf numFmtId="43" fontId="0" fillId="0" borderId="2" xfId="5" applyFont="1" applyBorder="1"/>
    <xf numFmtId="10" fontId="5" fillId="0" borderId="0" xfId="4" applyNumberFormat="1"/>
    <xf numFmtId="43" fontId="0" fillId="0" borderId="0" xfId="5" applyFont="1"/>
    <xf numFmtId="0" fontId="8" fillId="3" borderId="6" xfId="4" applyFont="1" applyFill="1" applyBorder="1" applyAlignment="1">
      <alignment vertical="center" wrapText="1"/>
    </xf>
    <xf numFmtId="0" fontId="9" fillId="0" borderId="0" xfId="4" applyFont="1"/>
    <xf numFmtId="0" fontId="2" fillId="0" borderId="1" xfId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9" fontId="4" fillId="0" borderId="3" xfId="1" applyNumberFormat="1" applyFont="1" applyBorder="1" applyAlignment="1">
      <alignment horizontal="center"/>
    </xf>
    <xf numFmtId="10" fontId="4" fillId="0" borderId="3" xfId="3" applyNumberFormat="1" applyFont="1" applyBorder="1" applyAlignment="1">
      <alignment horizontal="center"/>
    </xf>
    <xf numFmtId="10" fontId="4" fillId="0" borderId="5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10" fontId="4" fillId="0" borderId="3" xfId="1" applyNumberFormat="1" applyFont="1" applyFill="1" applyBorder="1" applyAlignment="1">
      <alignment horizontal="center"/>
    </xf>
    <xf numFmtId="10" fontId="4" fillId="0" borderId="5" xfId="1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/>
    </xf>
    <xf numFmtId="0" fontId="5" fillId="0" borderId="0" xfId="4" applyAlignment="1">
      <alignment horizontal="center"/>
    </xf>
    <xf numFmtId="0" fontId="5" fillId="0" borderId="0" xfId="4"/>
    <xf numFmtId="0" fontId="6" fillId="0" borderId="2" xfId="4" applyFont="1" applyBorder="1" applyAlignment="1">
      <alignment horizontal="center"/>
    </xf>
    <xf numFmtId="0" fontId="4" fillId="0" borderId="5" xfId="1" applyFont="1" applyBorder="1"/>
  </cellXfs>
  <cellStyles count="6">
    <cellStyle name="Comma 10 2 13" xfId="2" xr:uid="{00000000-0005-0000-0000-000000000000}"/>
    <cellStyle name="Comma 2" xfId="5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Percent 12 10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CADOS%20EMI\Downloads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formance\PERFORMANCE\ocm\Yearly_perf\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RK%20PEN%20DATA_28.01.2008\Performance\PERFORMANCE\ocm\Yearly_perf\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GL\GGL%20quarters\GGL%20Ind%20AS%20FS%20Template%20%2001%2006%202016-OBS%20format%20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\MERC%20Cases%202017\196%20of%202017\Revised%20Petition\To%20MERC_21.06.2018_FINAL\Annexure%201_MTR%20petition%20format_%2021.06.2018\Consolidated%20MTR%20formats_20-06-2018_FIN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CL%20Documents\Financials\March%20-%2017\Standalone\Accounts\HPCL%20Ind%20AS%20Financials%20March%202017%2026%20May%202017%201109hr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dia\Documents\MSPGCL%20FY12%20ARR%20Petition%20and%20Model%2031Mar11\ARR%20formats%20SM%2029Mar1940_ol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dia\Desktop\MSPGCL%20Main%20Folder\Revised%20True-up%20&amp;%20APR\Workings\Annexure%202_revis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ca\Desktop\MSPGCL\MYT%20FY26-30\Model\True%20Up%20and%20MYT%20Summary_FY26-3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38">
          <cell r="A38" t="str">
            <v xml:space="preserve">ESTIMATE FOR INSTALLATION OF ADDITIONAL 1X40MVA 132/33KV TRANSFORMER AT EXISTING EHV SUBSTATION </v>
          </cell>
        </row>
      </sheetData>
      <sheetData sheetId="154">
        <row r="38">
          <cell r="A38">
            <v>0</v>
          </cell>
        </row>
      </sheetData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>
        <row r="38">
          <cell r="A38" t="str">
            <v xml:space="preserve">ESTIMATE FOR INSTALLATION OF ADDITIONAL 1X40MVA 132/33KV TRANSFORMER AT EXISTING EHV SUBSTATION </v>
          </cell>
        </row>
      </sheetData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_PwC"/>
      <sheetName val="Assumptions"/>
      <sheetName val="Gainloss computation FY 09-10"/>
      <sheetName val="Summary"/>
      <sheetName val="Issue sheet"/>
      <sheetName val="Tables_True up FY 09-10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  <sheetName val="Masters"/>
    </sheetNames>
    <sheetDataSet>
      <sheetData sheetId="0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1">
        <row r="3">
          <cell r="B3">
            <v>7.8600000000000003E-2</v>
          </cell>
        </row>
        <row r="16">
          <cell r="B16">
            <v>0.13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0">
          <cell r="V30">
            <v>27.489999999999995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D1">
            <v>0</v>
          </cell>
        </row>
      </sheetData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3.7"/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  <sheetName val="form_x005f_x0000__x005f_x0000__x005f_x0000__x0000"/>
      <sheetName val="form_x005f_x0000_"/>
      <sheetName val="form?"/>
      <sheetName val="Ag LF"/>
      <sheetName val="Executive Summary -Thermal"/>
      <sheetName val="Stationwise Thermal &amp; Hydel Gen"/>
      <sheetName val="TWELVE"/>
      <sheetName val="form_"/>
      <sheetName val="all"/>
      <sheetName val="overall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Discom Details"/>
      <sheetName val="data"/>
      <sheetName val="First information "/>
      <sheetName val="annexture-g1"/>
      <sheetName val="PART C"/>
      <sheetName val="Sheet1"/>
      <sheetName val="Part A General"/>
      <sheetName val="feasibility require"/>
      <sheetName val="MOD - Corrected -As per SLDC "/>
      <sheetName val="Interest 30-11-01 not PA 7%"/>
      <sheetName val="x-rate"/>
    </sheetNames>
    <sheetDataSet>
      <sheetData sheetId="0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HLY -99-00"/>
      <sheetName val="Hydro Data"/>
      <sheetName val="HLY0001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FIX DATA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Lead"/>
    </sheetNames>
    <sheetDataSet>
      <sheetData sheetId="0" refreshError="1">
        <row r="1">
          <cell r="P1">
            <v>0.72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TPS_4-5 LD Impact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Fuel Projection"/>
      <sheetName val="Op Parameters MYT"/>
      <sheetName val="FY 22-23"/>
      <sheetName val="FY 23-24"/>
      <sheetName val="FY 24-25 H1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COD's"/>
      <sheetName val="Esc rate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76">
          <cell r="P576">
            <v>1.0966819999999999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52"/>
  <sheetViews>
    <sheetView showGridLines="0" tabSelected="1" zoomScaleNormal="100" workbookViewId="0">
      <selection activeCell="D12" sqref="D12:G12"/>
    </sheetView>
  </sheetViews>
  <sheetFormatPr defaultRowHeight="14.5" x14ac:dyDescent="0.35"/>
  <cols>
    <col min="1" max="1" width="8.7265625" style="7"/>
    <col min="2" max="2" width="13.81640625" style="7" bestFit="1" customWidth="1"/>
    <col min="3" max="3" width="35.08984375" style="7" bestFit="1" customWidth="1"/>
    <col min="4" max="4" width="12.453125" style="7" customWidth="1"/>
    <col min="5" max="5" width="13.81640625" style="7" customWidth="1"/>
    <col min="6" max="6" width="13.08984375" style="7" customWidth="1"/>
    <col min="7" max="7" width="16" style="7" customWidth="1"/>
    <col min="8" max="25" width="8.7265625" style="7"/>
    <col min="26" max="26" width="12.90625" style="7" customWidth="1"/>
    <col min="27" max="27" width="22.453125" style="7" customWidth="1"/>
    <col min="28" max="16384" width="8.7265625" style="7"/>
  </cols>
  <sheetData>
    <row r="1" spans="2:41" x14ac:dyDescent="0.35">
      <c r="B1" s="10"/>
      <c r="C1" s="36" t="s">
        <v>0</v>
      </c>
      <c r="D1" s="36"/>
      <c r="E1" s="36"/>
      <c r="F1" s="36"/>
      <c r="G1" s="36"/>
    </row>
    <row r="2" spans="2:41" ht="56.5" customHeight="1" x14ac:dyDescent="0.35">
      <c r="B2" s="10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41" x14ac:dyDescent="0.35">
      <c r="B3" s="10"/>
      <c r="C3" s="2" t="s">
        <v>6</v>
      </c>
      <c r="D3" s="3">
        <v>114.87499999999999</v>
      </c>
      <c r="E3" s="4"/>
      <c r="F3" s="3">
        <v>284.41666666666669</v>
      </c>
      <c r="G3" s="4"/>
    </row>
    <row r="4" spans="2:41" x14ac:dyDescent="0.35">
      <c r="B4" s="10"/>
      <c r="C4" s="2" t="s">
        <v>7</v>
      </c>
      <c r="D4" s="3">
        <v>119.79166666666669</v>
      </c>
      <c r="E4" s="4">
        <f>D4/D3-1</f>
        <v>4.2800145085237773E-2</v>
      </c>
      <c r="F4" s="3">
        <v>299.91666666666669</v>
      </c>
      <c r="G4" s="4">
        <f>F4/F3-1</f>
        <v>5.4497509522414278E-2</v>
      </c>
    </row>
    <row r="5" spans="2:41" x14ac:dyDescent="0.35">
      <c r="B5" s="10"/>
      <c r="C5" s="2" t="s">
        <v>8</v>
      </c>
      <c r="D5" s="3">
        <v>121.80000000000001</v>
      </c>
      <c r="E5" s="4">
        <f>D5/D4-1</f>
        <v>1.676521739130421E-2</v>
      </c>
      <c r="F5" s="3">
        <v>322.5</v>
      </c>
      <c r="G5" s="4">
        <f>F5/F4-1</f>
        <v>7.5298694081689321E-2</v>
      </c>
      <c r="R5" s="8" t="s">
        <v>20</v>
      </c>
      <c r="S5" s="9"/>
      <c r="T5" s="9"/>
      <c r="U5" s="9"/>
      <c r="V5" s="9"/>
      <c r="W5" s="9"/>
      <c r="AC5" s="7" t="s">
        <v>21</v>
      </c>
      <c r="AE5" s="34"/>
      <c r="AF5" s="35"/>
      <c r="AG5" s="35"/>
      <c r="AH5" s="35"/>
      <c r="AI5" s="35"/>
      <c r="AJ5" s="35"/>
    </row>
    <row r="6" spans="2:41" ht="17" customHeight="1" x14ac:dyDescent="0.35">
      <c r="B6" s="10"/>
      <c r="C6" s="2" t="s">
        <v>9</v>
      </c>
      <c r="D6" s="3">
        <v>123.375</v>
      </c>
      <c r="E6" s="4">
        <f>D6/D5-1</f>
        <v>1.2931034482758452E-2</v>
      </c>
      <c r="F6" s="3">
        <v>338.69399999999996</v>
      </c>
      <c r="G6" s="4">
        <f>F6/F5-1</f>
        <v>5.0213953488371876E-2</v>
      </c>
      <c r="R6" s="11" t="s">
        <v>22</v>
      </c>
      <c r="S6" s="11" t="s">
        <v>23</v>
      </c>
      <c r="T6" s="11" t="s">
        <v>24</v>
      </c>
      <c r="U6" s="11" t="s">
        <v>1</v>
      </c>
      <c r="V6" s="11" t="s">
        <v>25</v>
      </c>
      <c r="W6" s="11" t="s">
        <v>26</v>
      </c>
      <c r="Y6" s="12" t="s">
        <v>27</v>
      </c>
      <c r="Z6" s="13" t="s">
        <v>28</v>
      </c>
      <c r="AA6" s="14" t="s">
        <v>29</v>
      </c>
      <c r="AE6" s="15"/>
      <c r="AF6" s="15"/>
      <c r="AG6" s="15"/>
      <c r="AH6" s="15"/>
      <c r="AI6" s="15"/>
      <c r="AJ6" s="15"/>
    </row>
    <row r="7" spans="2:41" x14ac:dyDescent="0.35">
      <c r="B7" s="10"/>
      <c r="C7" s="2" t="s">
        <v>10</v>
      </c>
      <c r="D7" s="3">
        <v>139.40833333333333</v>
      </c>
      <c r="E7" s="4">
        <f>D7/D6-1</f>
        <v>0.12995609591354262</v>
      </c>
      <c r="F7" s="3">
        <v>356.06400000000002</v>
      </c>
      <c r="G7" s="4">
        <f>F7/F6-1</f>
        <v>5.1285230916402691E-2</v>
      </c>
      <c r="R7" s="16">
        <v>1</v>
      </c>
      <c r="S7" s="16">
        <v>2016</v>
      </c>
      <c r="T7" s="17" t="s">
        <v>30</v>
      </c>
      <c r="U7" s="16">
        <v>2020</v>
      </c>
      <c r="V7" s="17" t="s">
        <v>31</v>
      </c>
      <c r="W7" s="17">
        <v>118.1</v>
      </c>
      <c r="Y7" s="17" t="s">
        <v>32</v>
      </c>
      <c r="Z7" s="18">
        <f>AVERAGE(W15:W26)</f>
        <v>123.63333333333333</v>
      </c>
      <c r="AA7" s="18">
        <f>Z7*2.88</f>
        <v>356.06399999999996</v>
      </c>
    </row>
    <row r="8" spans="2:41" x14ac:dyDescent="0.35">
      <c r="B8" s="10"/>
      <c r="C8" s="2" t="s">
        <v>11</v>
      </c>
      <c r="D8" s="5">
        <v>152.52500000000001</v>
      </c>
      <c r="E8" s="4">
        <f>D8/D7-1</f>
        <v>9.4088110466854058E-2</v>
      </c>
      <c r="F8" s="5">
        <f>$AA$8</f>
        <v>377.61599999999993</v>
      </c>
      <c r="G8" s="4">
        <f>F8/F7-1</f>
        <v>6.052844432461546E-2</v>
      </c>
      <c r="H8" s="19"/>
      <c r="R8" s="16">
        <v>2</v>
      </c>
      <c r="S8" s="16">
        <v>2016</v>
      </c>
      <c r="T8" s="17" t="s">
        <v>30</v>
      </c>
      <c r="U8" s="16">
        <v>2020</v>
      </c>
      <c r="V8" s="17" t="s">
        <v>33</v>
      </c>
      <c r="W8" s="17">
        <v>119.5</v>
      </c>
      <c r="Y8" s="17" t="s">
        <v>34</v>
      </c>
      <c r="Z8" s="18">
        <f>AVERAGE(W27:W38)</f>
        <v>131.11666666666665</v>
      </c>
      <c r="AA8" s="18">
        <f>Z8*2.88</f>
        <v>377.61599999999993</v>
      </c>
      <c r="AC8" s="20"/>
    </row>
    <row r="9" spans="2:41" x14ac:dyDescent="0.35">
      <c r="B9" s="10"/>
      <c r="C9" s="2" t="s">
        <v>12</v>
      </c>
      <c r="D9" s="24">
        <f>AVERAGE(E4:E8)</f>
        <v>5.9308120667939425E-2</v>
      </c>
      <c r="E9" s="25"/>
      <c r="F9" s="24">
        <f>AVERAGE(G4:G8)</f>
        <v>5.8364766466698727E-2</v>
      </c>
      <c r="G9" s="25"/>
      <c r="I9" s="19"/>
      <c r="K9" s="19"/>
      <c r="R9" s="16">
        <v>3</v>
      </c>
      <c r="S9" s="16">
        <v>2016</v>
      </c>
      <c r="T9" s="17" t="s">
        <v>30</v>
      </c>
      <c r="U9" s="16">
        <v>2020</v>
      </c>
      <c r="V9" s="17" t="s">
        <v>35</v>
      </c>
      <c r="W9" s="17">
        <v>119.9</v>
      </c>
      <c r="Y9" s="17" t="s">
        <v>36</v>
      </c>
      <c r="Z9" s="18">
        <f>AVERAGE(W39:W50)</f>
        <v>137.91666666666669</v>
      </c>
      <c r="AA9" s="18">
        <f>Z9*2.88</f>
        <v>397.20000000000005</v>
      </c>
    </row>
    <row r="10" spans="2:41" x14ac:dyDescent="0.35">
      <c r="B10" s="10"/>
      <c r="C10" s="2" t="s">
        <v>13</v>
      </c>
      <c r="D10" s="26">
        <v>0.5</v>
      </c>
      <c r="E10" s="25"/>
      <c r="F10" s="26">
        <f>1-D10</f>
        <v>0.5</v>
      </c>
      <c r="G10" s="25"/>
      <c r="R10" s="16">
        <v>4</v>
      </c>
      <c r="S10" s="16">
        <v>2016</v>
      </c>
      <c r="T10" s="17" t="s">
        <v>30</v>
      </c>
      <c r="U10" s="16">
        <v>2020</v>
      </c>
      <c r="V10" s="17" t="s">
        <v>37</v>
      </c>
      <c r="W10" s="17">
        <v>118.8</v>
      </c>
    </row>
    <row r="11" spans="2:41" ht="15" thickBot="1" x14ac:dyDescent="0.4">
      <c r="B11" s="10"/>
      <c r="C11" s="2" t="s">
        <v>14</v>
      </c>
      <c r="D11" s="27">
        <f>SUMPRODUCT(D9:G9,D10:G10)</f>
        <v>5.8836443567319076E-2</v>
      </c>
      <c r="E11" s="28"/>
      <c r="F11" s="28"/>
      <c r="G11" s="29"/>
      <c r="R11" s="16">
        <v>5</v>
      </c>
      <c r="S11" s="16">
        <v>2016</v>
      </c>
      <c r="T11" s="17" t="s">
        <v>30</v>
      </c>
      <c r="U11" s="16">
        <v>2021</v>
      </c>
      <c r="V11" s="17" t="s">
        <v>38</v>
      </c>
      <c r="W11" s="17">
        <v>118.2</v>
      </c>
    </row>
    <row r="12" spans="2:41" ht="15" thickBot="1" x14ac:dyDescent="0.4">
      <c r="B12" s="10"/>
      <c r="C12" s="2" t="s">
        <v>15</v>
      </c>
      <c r="D12" s="26">
        <v>0.01</v>
      </c>
      <c r="E12" s="30"/>
      <c r="F12" s="30"/>
      <c r="G12" s="25"/>
      <c r="R12" s="16">
        <v>6</v>
      </c>
      <c r="S12" s="16">
        <v>2016</v>
      </c>
      <c r="T12" s="17" t="s">
        <v>30</v>
      </c>
      <c r="U12" s="16">
        <v>2021</v>
      </c>
      <c r="V12" s="17" t="s">
        <v>39</v>
      </c>
      <c r="W12" s="17">
        <v>119</v>
      </c>
      <c r="AK12" s="21"/>
      <c r="AL12" s="21"/>
      <c r="AM12" s="21"/>
      <c r="AN12" s="21"/>
      <c r="AO12" s="21"/>
    </row>
    <row r="13" spans="2:41" x14ac:dyDescent="0.35">
      <c r="B13" s="10"/>
      <c r="C13" s="2" t="s">
        <v>16</v>
      </c>
      <c r="D13" s="31">
        <f>D11-D12</f>
        <v>4.8836443567319074E-2</v>
      </c>
      <c r="E13" s="32"/>
      <c r="F13" s="32"/>
      <c r="G13" s="33"/>
      <c r="R13" s="16">
        <v>7</v>
      </c>
      <c r="S13" s="16">
        <v>2016</v>
      </c>
      <c r="T13" s="17" t="s">
        <v>30</v>
      </c>
      <c r="U13" s="16">
        <v>2021</v>
      </c>
      <c r="V13" s="17" t="s">
        <v>40</v>
      </c>
      <c r="W13" s="17">
        <v>119.6</v>
      </c>
    </row>
    <row r="14" spans="2:41" s="10" customFormat="1" x14ac:dyDescent="0.35">
      <c r="C14" s="37"/>
      <c r="D14" s="6"/>
      <c r="E14" s="6"/>
      <c r="F14" s="6"/>
      <c r="G14" s="6"/>
      <c r="R14" s="16"/>
      <c r="S14" s="16"/>
      <c r="T14" s="17"/>
      <c r="U14" s="16"/>
      <c r="V14" s="17"/>
      <c r="W14" s="17"/>
    </row>
    <row r="15" spans="2:41" x14ac:dyDescent="0.35">
      <c r="B15" s="10"/>
      <c r="C15" s="36" t="s">
        <v>17</v>
      </c>
      <c r="D15" s="36"/>
      <c r="E15" s="36"/>
      <c r="F15" s="36"/>
      <c r="G15" s="36"/>
      <c r="R15" s="16">
        <v>8</v>
      </c>
      <c r="S15" s="16">
        <v>2016</v>
      </c>
      <c r="T15" s="17" t="s">
        <v>30</v>
      </c>
      <c r="U15" s="16">
        <v>2021</v>
      </c>
      <c r="V15" s="17" t="s">
        <v>41</v>
      </c>
      <c r="W15" s="17">
        <v>120.1</v>
      </c>
    </row>
    <row r="16" spans="2:41" ht="39" x14ac:dyDescent="0.35">
      <c r="B16" s="23"/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R16" s="16">
        <v>9</v>
      </c>
      <c r="S16" s="16">
        <v>2016</v>
      </c>
      <c r="T16" s="17" t="s">
        <v>30</v>
      </c>
      <c r="U16" s="16">
        <v>2021</v>
      </c>
      <c r="V16" s="17" t="s">
        <v>42</v>
      </c>
      <c r="W16" s="17">
        <v>120.6</v>
      </c>
    </row>
    <row r="17" spans="2:29" x14ac:dyDescent="0.35">
      <c r="B17" s="23"/>
      <c r="C17" s="2" t="s">
        <v>7</v>
      </c>
      <c r="D17" s="3">
        <v>119.79166666666669</v>
      </c>
      <c r="E17" s="4"/>
      <c r="F17" s="3">
        <v>299.91666666666669</v>
      </c>
      <c r="G17" s="4"/>
      <c r="R17" s="16">
        <v>10</v>
      </c>
      <c r="S17" s="16">
        <v>2016</v>
      </c>
      <c r="T17" s="17" t="s">
        <v>30</v>
      </c>
      <c r="U17" s="16">
        <v>2021</v>
      </c>
      <c r="V17" s="17" t="s">
        <v>43</v>
      </c>
      <c r="W17" s="17">
        <v>121.7</v>
      </c>
    </row>
    <row r="18" spans="2:29" x14ac:dyDescent="0.35">
      <c r="B18" s="23"/>
      <c r="C18" s="2" t="s">
        <v>8</v>
      </c>
      <c r="D18" s="3">
        <v>121.80000000000001</v>
      </c>
      <c r="E18" s="4">
        <f>D18/D17-1</f>
        <v>1.676521739130421E-2</v>
      </c>
      <c r="F18" s="3">
        <v>322.5</v>
      </c>
      <c r="G18" s="4">
        <f>F18/F17-1</f>
        <v>7.5298694081689321E-2</v>
      </c>
      <c r="R18" s="16">
        <v>11</v>
      </c>
      <c r="S18" s="16">
        <v>2016</v>
      </c>
      <c r="T18" s="17" t="s">
        <v>30</v>
      </c>
      <c r="U18" s="16">
        <v>2021</v>
      </c>
      <c r="V18" s="17" t="s">
        <v>44</v>
      </c>
      <c r="W18" s="17">
        <v>122.8</v>
      </c>
    </row>
    <row r="19" spans="2:29" x14ac:dyDescent="0.35">
      <c r="B19" s="23"/>
      <c r="C19" s="2" t="s">
        <v>9</v>
      </c>
      <c r="D19" s="3">
        <v>123.375</v>
      </c>
      <c r="E19" s="4">
        <f>D19/D18-1</f>
        <v>1.2931034482758452E-2</v>
      </c>
      <c r="F19" s="3">
        <v>338.69399999999996</v>
      </c>
      <c r="G19" s="4">
        <f>F19/F18-1</f>
        <v>5.0213953488371876E-2</v>
      </c>
      <c r="R19" s="16">
        <v>12</v>
      </c>
      <c r="S19" s="16">
        <v>2016</v>
      </c>
      <c r="T19" s="17" t="s">
        <v>30</v>
      </c>
      <c r="U19" s="16">
        <v>2021</v>
      </c>
      <c r="V19" s="17" t="s">
        <v>45</v>
      </c>
      <c r="W19" s="17">
        <v>123</v>
      </c>
    </row>
    <row r="20" spans="2:29" x14ac:dyDescent="0.35">
      <c r="B20" s="23"/>
      <c r="C20" s="2" t="s">
        <v>10</v>
      </c>
      <c r="D20" s="3">
        <v>139.40833333333333</v>
      </c>
      <c r="E20" s="4">
        <f>D20/D19-1</f>
        <v>0.12995609591354262</v>
      </c>
      <c r="F20" s="3">
        <f>$AA$7</f>
        <v>356.06399999999996</v>
      </c>
      <c r="G20" s="4">
        <f>F20/F19-1</f>
        <v>5.1285230916402469E-2</v>
      </c>
      <c r="R20" s="16">
        <v>13</v>
      </c>
      <c r="S20" s="16">
        <v>2016</v>
      </c>
      <c r="T20" s="17" t="s">
        <v>30</v>
      </c>
      <c r="U20" s="16">
        <v>2021</v>
      </c>
      <c r="V20" s="17" t="s">
        <v>31</v>
      </c>
      <c r="W20" s="17">
        <v>123.3</v>
      </c>
    </row>
    <row r="21" spans="2:29" x14ac:dyDescent="0.35">
      <c r="B21" s="23"/>
      <c r="C21" s="2" t="s">
        <v>11</v>
      </c>
      <c r="D21" s="5">
        <v>152.52500000000001</v>
      </c>
      <c r="E21" s="4">
        <f>D21/D20-1</f>
        <v>9.4088110466854058E-2</v>
      </c>
      <c r="F21" s="5">
        <f>$AA$8</f>
        <v>377.61599999999993</v>
      </c>
      <c r="G21" s="4">
        <f>F21/F20-1</f>
        <v>6.0528444324615682E-2</v>
      </c>
      <c r="R21" s="16">
        <v>14</v>
      </c>
      <c r="S21" s="16">
        <v>2016</v>
      </c>
      <c r="T21" s="17" t="s">
        <v>30</v>
      </c>
      <c r="U21" s="16">
        <v>2021</v>
      </c>
      <c r="V21" s="17" t="s">
        <v>33</v>
      </c>
      <c r="W21" s="17">
        <v>124.9</v>
      </c>
    </row>
    <row r="22" spans="2:29" x14ac:dyDescent="0.35">
      <c r="B22" s="23"/>
      <c r="C22" s="2" t="s">
        <v>18</v>
      </c>
      <c r="D22" s="5">
        <v>151.41666666666666</v>
      </c>
      <c r="E22" s="4">
        <f>D22/D21-1</f>
        <v>-7.2665683221331268E-3</v>
      </c>
      <c r="F22" s="5">
        <f>$AA$9</f>
        <v>397.20000000000005</v>
      </c>
      <c r="G22" s="4">
        <f>F22/F21-1</f>
        <v>5.1862209228422884E-2</v>
      </c>
      <c r="R22" s="16">
        <v>15</v>
      </c>
      <c r="S22" s="16">
        <v>2016</v>
      </c>
      <c r="T22" s="17" t="s">
        <v>30</v>
      </c>
      <c r="U22" s="16">
        <v>2021</v>
      </c>
      <c r="V22" s="17" t="s">
        <v>35</v>
      </c>
      <c r="W22" s="17">
        <v>125.7</v>
      </c>
    </row>
    <row r="23" spans="2:29" x14ac:dyDescent="0.35">
      <c r="B23" s="23"/>
      <c r="C23" s="2" t="s">
        <v>19</v>
      </c>
      <c r="D23" s="24">
        <f>AVERAGE(E18:E22)</f>
        <v>4.9294777986465241E-2</v>
      </c>
      <c r="E23" s="25"/>
      <c r="F23" s="24">
        <f>AVERAGE(G18:G22)</f>
        <v>5.7837706407900445E-2</v>
      </c>
      <c r="G23" s="25"/>
      <c r="R23" s="16">
        <v>16</v>
      </c>
      <c r="S23" s="16">
        <v>2016</v>
      </c>
      <c r="T23" s="17" t="s">
        <v>30</v>
      </c>
      <c r="U23" s="16">
        <v>2021</v>
      </c>
      <c r="V23" s="17" t="s">
        <v>37</v>
      </c>
      <c r="W23" s="17">
        <v>125.4</v>
      </c>
    </row>
    <row r="24" spans="2:29" x14ac:dyDescent="0.35">
      <c r="B24" s="23"/>
      <c r="C24" s="2" t="s">
        <v>13</v>
      </c>
      <c r="D24" s="26">
        <v>0.5</v>
      </c>
      <c r="E24" s="25"/>
      <c r="F24" s="26">
        <f>1-D24</f>
        <v>0.5</v>
      </c>
      <c r="G24" s="25"/>
      <c r="R24" s="16">
        <v>17</v>
      </c>
      <c r="S24" s="16">
        <v>2016</v>
      </c>
      <c r="T24" s="17" t="s">
        <v>30</v>
      </c>
      <c r="U24" s="16">
        <v>2022</v>
      </c>
      <c r="V24" s="17" t="s">
        <v>38</v>
      </c>
      <c r="W24" s="17">
        <v>125.1</v>
      </c>
    </row>
    <row r="25" spans="2:29" x14ac:dyDescent="0.35">
      <c r="B25" s="23"/>
      <c r="C25" s="2" t="s">
        <v>14</v>
      </c>
      <c r="D25" s="27">
        <f>SUMPRODUCT(D23:G23,D24:G24)</f>
        <v>5.356624219718284E-2</v>
      </c>
      <c r="E25" s="28"/>
      <c r="F25" s="28"/>
      <c r="G25" s="29"/>
      <c r="R25" s="16">
        <v>18</v>
      </c>
      <c r="S25" s="16">
        <v>2016</v>
      </c>
      <c r="T25" s="17" t="s">
        <v>30</v>
      </c>
      <c r="U25" s="16">
        <v>2022</v>
      </c>
      <c r="V25" s="17" t="s">
        <v>39</v>
      </c>
      <c r="W25" s="17">
        <v>125</v>
      </c>
    </row>
    <row r="26" spans="2:29" x14ac:dyDescent="0.35">
      <c r="B26" s="23"/>
      <c r="C26" s="2" t="s">
        <v>15</v>
      </c>
      <c r="D26" s="26">
        <v>0.01</v>
      </c>
      <c r="E26" s="30"/>
      <c r="F26" s="30"/>
      <c r="G26" s="25"/>
      <c r="R26" s="16">
        <v>19</v>
      </c>
      <c r="S26" s="16">
        <v>2016</v>
      </c>
      <c r="T26" s="17" t="s">
        <v>30</v>
      </c>
      <c r="U26" s="16">
        <v>2022</v>
      </c>
      <c r="V26" s="17" t="s">
        <v>40</v>
      </c>
      <c r="W26" s="17">
        <v>126</v>
      </c>
    </row>
    <row r="27" spans="2:29" x14ac:dyDescent="0.35">
      <c r="B27" s="23"/>
      <c r="C27" s="2" t="s">
        <v>16</v>
      </c>
      <c r="D27" s="31">
        <f>D25-D26</f>
        <v>4.3566242197182838E-2</v>
      </c>
      <c r="E27" s="32"/>
      <c r="F27" s="32"/>
      <c r="G27" s="33"/>
      <c r="R27" s="16">
        <v>20</v>
      </c>
      <c r="S27" s="16">
        <v>2016</v>
      </c>
      <c r="T27" s="17" t="s">
        <v>30</v>
      </c>
      <c r="U27" s="16">
        <v>2022</v>
      </c>
      <c r="V27" s="17" t="s">
        <v>41</v>
      </c>
      <c r="W27" s="17">
        <v>127.7</v>
      </c>
    </row>
    <row r="28" spans="2:29" x14ac:dyDescent="0.35">
      <c r="R28" s="16">
        <v>21</v>
      </c>
      <c r="S28" s="16">
        <v>2016</v>
      </c>
      <c r="T28" s="17" t="s">
        <v>30</v>
      </c>
      <c r="U28" s="16">
        <v>2022</v>
      </c>
      <c r="V28" s="17" t="s">
        <v>42</v>
      </c>
      <c r="W28" s="17">
        <v>129</v>
      </c>
      <c r="AC28" s="22"/>
    </row>
    <row r="29" spans="2:29" x14ac:dyDescent="0.35">
      <c r="R29" s="16">
        <v>22</v>
      </c>
      <c r="S29" s="16">
        <v>2016</v>
      </c>
      <c r="T29" s="17" t="s">
        <v>30</v>
      </c>
      <c r="U29" s="16">
        <v>2022</v>
      </c>
      <c r="V29" s="17" t="s">
        <v>43</v>
      </c>
      <c r="W29" s="17">
        <v>129.19999999999999</v>
      </c>
      <c r="AC29" s="22"/>
    </row>
    <row r="30" spans="2:29" x14ac:dyDescent="0.35">
      <c r="R30" s="16">
        <v>23</v>
      </c>
      <c r="S30" s="16">
        <v>2016</v>
      </c>
      <c r="T30" s="17" t="s">
        <v>30</v>
      </c>
      <c r="U30" s="16">
        <v>2022</v>
      </c>
      <c r="V30" s="17" t="s">
        <v>44</v>
      </c>
      <c r="W30" s="17">
        <v>129.9</v>
      </c>
      <c r="AC30" s="22"/>
    </row>
    <row r="31" spans="2:29" x14ac:dyDescent="0.35">
      <c r="R31" s="16">
        <v>24</v>
      </c>
      <c r="S31" s="16">
        <v>2016</v>
      </c>
      <c r="T31" s="17" t="s">
        <v>30</v>
      </c>
      <c r="U31" s="16">
        <v>2022</v>
      </c>
      <c r="V31" s="17" t="s">
        <v>45</v>
      </c>
      <c r="W31" s="17">
        <v>130.19999999999999</v>
      </c>
      <c r="AC31" s="22"/>
    </row>
    <row r="32" spans="2:29" x14ac:dyDescent="0.35">
      <c r="R32" s="16">
        <v>25</v>
      </c>
      <c r="S32" s="16">
        <v>2016</v>
      </c>
      <c r="T32" s="17" t="s">
        <v>30</v>
      </c>
      <c r="U32" s="16">
        <v>2022</v>
      </c>
      <c r="V32" s="17" t="s">
        <v>31</v>
      </c>
      <c r="W32" s="17">
        <v>131.30000000000001</v>
      </c>
      <c r="AC32" s="22"/>
    </row>
    <row r="33" spans="18:29" x14ac:dyDescent="0.35">
      <c r="R33" s="16">
        <v>26</v>
      </c>
      <c r="S33" s="16">
        <v>2016</v>
      </c>
      <c r="T33" s="17" t="s">
        <v>30</v>
      </c>
      <c r="U33" s="16">
        <v>2022</v>
      </c>
      <c r="V33" s="17" t="s">
        <v>33</v>
      </c>
      <c r="W33" s="17">
        <v>132.5</v>
      </c>
      <c r="AC33" s="22"/>
    </row>
    <row r="34" spans="18:29" x14ac:dyDescent="0.35">
      <c r="R34" s="16">
        <v>27</v>
      </c>
      <c r="S34" s="16">
        <v>2016</v>
      </c>
      <c r="T34" s="17" t="s">
        <v>30</v>
      </c>
      <c r="U34" s="16">
        <v>2022</v>
      </c>
      <c r="V34" s="17" t="s">
        <v>35</v>
      </c>
      <c r="W34" s="17">
        <v>132.5</v>
      </c>
      <c r="AC34" s="22"/>
    </row>
    <row r="35" spans="18:29" x14ac:dyDescent="0.35">
      <c r="R35" s="16">
        <v>28</v>
      </c>
      <c r="S35" s="16">
        <v>2016</v>
      </c>
      <c r="T35" s="17" t="s">
        <v>30</v>
      </c>
      <c r="U35" s="16">
        <v>2022</v>
      </c>
      <c r="V35" s="17" t="s">
        <v>37</v>
      </c>
      <c r="W35" s="17">
        <v>132.30000000000001</v>
      </c>
      <c r="AC35" s="22"/>
    </row>
    <row r="36" spans="18:29" x14ac:dyDescent="0.35">
      <c r="R36" s="16">
        <v>29</v>
      </c>
      <c r="S36" s="16">
        <v>2016</v>
      </c>
      <c r="T36" s="17" t="s">
        <v>30</v>
      </c>
      <c r="U36" s="16">
        <v>2023</v>
      </c>
      <c r="V36" s="17" t="s">
        <v>38</v>
      </c>
      <c r="W36" s="17">
        <v>132.80000000000001</v>
      </c>
      <c r="AC36" s="22"/>
    </row>
    <row r="37" spans="18:29" x14ac:dyDescent="0.35">
      <c r="R37" s="16">
        <v>30</v>
      </c>
      <c r="S37" s="16">
        <v>2016</v>
      </c>
      <c r="T37" s="17" t="s">
        <v>30</v>
      </c>
      <c r="U37" s="16">
        <v>2023</v>
      </c>
      <c r="V37" s="17" t="s">
        <v>39</v>
      </c>
      <c r="W37" s="17">
        <v>132.69999999999999</v>
      </c>
    </row>
    <row r="38" spans="18:29" x14ac:dyDescent="0.35">
      <c r="R38" s="16">
        <v>31</v>
      </c>
      <c r="S38" s="16">
        <v>2016</v>
      </c>
      <c r="T38" s="17" t="s">
        <v>30</v>
      </c>
      <c r="U38" s="16">
        <v>2023</v>
      </c>
      <c r="V38" s="17" t="s">
        <v>40</v>
      </c>
      <c r="W38" s="17">
        <v>133.30000000000001</v>
      </c>
    </row>
    <row r="39" spans="18:29" x14ac:dyDescent="0.35">
      <c r="R39" s="16">
        <v>32</v>
      </c>
      <c r="S39" s="16">
        <v>2016</v>
      </c>
      <c r="T39" s="17" t="s">
        <v>30</v>
      </c>
      <c r="U39" s="16">
        <v>2023</v>
      </c>
      <c r="V39" s="17" t="s">
        <v>41</v>
      </c>
      <c r="W39" s="17">
        <v>134.19999999999999</v>
      </c>
    </row>
    <row r="40" spans="18:29" x14ac:dyDescent="0.35">
      <c r="R40" s="16">
        <v>33</v>
      </c>
      <c r="S40" s="16">
        <v>2016</v>
      </c>
      <c r="T40" s="17" t="s">
        <v>30</v>
      </c>
      <c r="U40" s="16">
        <v>2023</v>
      </c>
      <c r="V40" s="17" t="s">
        <v>42</v>
      </c>
      <c r="W40" s="17">
        <v>134.69999999999999</v>
      </c>
    </row>
    <row r="41" spans="18:29" x14ac:dyDescent="0.35">
      <c r="R41" s="16">
        <v>34</v>
      </c>
      <c r="S41" s="16">
        <v>2016</v>
      </c>
      <c r="T41" s="17" t="s">
        <v>30</v>
      </c>
      <c r="U41" s="16">
        <v>2023</v>
      </c>
      <c r="V41" s="17" t="s">
        <v>43</v>
      </c>
      <c r="W41" s="17">
        <v>136.4</v>
      </c>
    </row>
    <row r="42" spans="18:29" x14ac:dyDescent="0.35">
      <c r="R42" s="16">
        <v>35</v>
      </c>
      <c r="S42" s="16">
        <v>2016</v>
      </c>
      <c r="T42" s="17" t="s">
        <v>30</v>
      </c>
      <c r="U42" s="16">
        <v>2023</v>
      </c>
      <c r="V42" s="17" t="s">
        <v>44</v>
      </c>
      <c r="W42" s="17">
        <v>139.69999999999999</v>
      </c>
    </row>
    <row r="43" spans="18:29" x14ac:dyDescent="0.35">
      <c r="R43" s="16">
        <v>36</v>
      </c>
      <c r="S43" s="16">
        <v>2016</v>
      </c>
      <c r="T43" s="17" t="s">
        <v>30</v>
      </c>
      <c r="U43" s="16">
        <v>2023</v>
      </c>
      <c r="V43" s="17" t="s">
        <v>45</v>
      </c>
      <c r="W43" s="17">
        <v>139.19999999999999</v>
      </c>
    </row>
    <row r="44" spans="18:29" x14ac:dyDescent="0.35">
      <c r="R44" s="16">
        <v>37</v>
      </c>
      <c r="S44" s="16">
        <v>2016</v>
      </c>
      <c r="T44" s="17" t="s">
        <v>30</v>
      </c>
      <c r="U44" s="16">
        <v>2023</v>
      </c>
      <c r="V44" s="17" t="s">
        <v>31</v>
      </c>
      <c r="W44" s="17">
        <v>137.5</v>
      </c>
    </row>
    <row r="45" spans="18:29" x14ac:dyDescent="0.35">
      <c r="R45" s="16">
        <v>38</v>
      </c>
      <c r="S45" s="16">
        <v>2016</v>
      </c>
      <c r="T45" s="17" t="s">
        <v>30</v>
      </c>
      <c r="U45" s="16">
        <v>2023</v>
      </c>
      <c r="V45" s="17" t="s">
        <v>33</v>
      </c>
      <c r="W45" s="17">
        <v>138.4</v>
      </c>
    </row>
    <row r="46" spans="18:29" x14ac:dyDescent="0.35">
      <c r="R46" s="16">
        <v>39</v>
      </c>
      <c r="S46" s="16">
        <v>2016</v>
      </c>
      <c r="T46" s="17" t="s">
        <v>30</v>
      </c>
      <c r="U46" s="16">
        <v>2023</v>
      </c>
      <c r="V46" s="17" t="s">
        <v>35</v>
      </c>
      <c r="W46" s="17">
        <v>139.1</v>
      </c>
    </row>
    <row r="47" spans="18:29" x14ac:dyDescent="0.35">
      <c r="R47" s="16">
        <v>40</v>
      </c>
      <c r="S47" s="16">
        <v>2016</v>
      </c>
      <c r="T47" s="17" t="s">
        <v>30</v>
      </c>
      <c r="U47" s="16">
        <v>2023</v>
      </c>
      <c r="V47" s="17" t="s">
        <v>37</v>
      </c>
      <c r="W47" s="17">
        <v>138.80000000000001</v>
      </c>
    </row>
    <row r="48" spans="18:29" x14ac:dyDescent="0.35">
      <c r="R48" s="16">
        <v>41</v>
      </c>
      <c r="S48" s="16">
        <v>2016</v>
      </c>
      <c r="T48" s="17" t="s">
        <v>30</v>
      </c>
      <c r="U48" s="16">
        <v>2024</v>
      </c>
      <c r="V48" s="17" t="s">
        <v>38</v>
      </c>
      <c r="W48" s="17">
        <v>138.9</v>
      </c>
    </row>
    <row r="49" spans="18:23" x14ac:dyDescent="0.35">
      <c r="R49" s="16">
        <v>42</v>
      </c>
      <c r="S49" s="16">
        <v>2016</v>
      </c>
      <c r="T49" s="17" t="s">
        <v>30</v>
      </c>
      <c r="U49" s="16">
        <v>2024</v>
      </c>
      <c r="V49" s="17" t="s">
        <v>39</v>
      </c>
      <c r="W49" s="17">
        <v>139.19999999999999</v>
      </c>
    </row>
    <row r="50" spans="18:23" x14ac:dyDescent="0.35">
      <c r="R50" s="16">
        <v>43</v>
      </c>
      <c r="S50" s="16">
        <v>2016</v>
      </c>
      <c r="T50" s="17" t="s">
        <v>30</v>
      </c>
      <c r="U50" s="16">
        <v>2024</v>
      </c>
      <c r="V50" s="17" t="s">
        <v>40</v>
      </c>
      <c r="W50" s="17">
        <v>138.9</v>
      </c>
    </row>
    <row r="51" spans="18:23" x14ac:dyDescent="0.35">
      <c r="R51" s="16">
        <v>44</v>
      </c>
      <c r="S51" s="16">
        <v>2016</v>
      </c>
      <c r="T51" s="17" t="s">
        <v>30</v>
      </c>
      <c r="U51" s="16">
        <v>2024</v>
      </c>
      <c r="V51" s="17" t="s">
        <v>41</v>
      </c>
      <c r="W51" s="17">
        <v>139.4</v>
      </c>
    </row>
    <row r="52" spans="18:23" x14ac:dyDescent="0.35">
      <c r="R52" s="16">
        <v>45</v>
      </c>
      <c r="S52" s="16">
        <v>2016</v>
      </c>
      <c r="T52" s="17" t="s">
        <v>30</v>
      </c>
      <c r="U52" s="16">
        <v>2024</v>
      </c>
      <c r="V52" s="17" t="s">
        <v>42</v>
      </c>
      <c r="W52" s="17">
        <v>139.9</v>
      </c>
    </row>
  </sheetData>
  <mergeCells count="18">
    <mergeCell ref="C1:G1"/>
    <mergeCell ref="C15:G15"/>
    <mergeCell ref="AE5:AJ5"/>
    <mergeCell ref="D9:E9"/>
    <mergeCell ref="F9:G9"/>
    <mergeCell ref="D10:E10"/>
    <mergeCell ref="F10:G10"/>
    <mergeCell ref="D11:G11"/>
    <mergeCell ref="D12:G12"/>
    <mergeCell ref="D13:G13"/>
    <mergeCell ref="B16:B27"/>
    <mergeCell ref="D23:E23"/>
    <mergeCell ref="F23:G23"/>
    <mergeCell ref="D24:E24"/>
    <mergeCell ref="F24:G24"/>
    <mergeCell ref="D25:G25"/>
    <mergeCell ref="D26:G26"/>
    <mergeCell ref="D27:G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 rates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A.V. Patkare</cp:lastModifiedBy>
  <dcterms:created xsi:type="dcterms:W3CDTF">2024-11-13T11:43:01Z</dcterms:created>
  <dcterms:modified xsi:type="dcterms:W3CDTF">2024-11-14T07:26:08Z</dcterms:modified>
</cp:coreProperties>
</file>